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B10" i="1"/>
  <c r="B23"/>
  <c r="B11"/>
  <c r="B3"/>
  <c r="B30" s="1"/>
  <c r="B2"/>
  <c r="B24" l="1"/>
  <c r="B12"/>
  <c r="C30" s="1"/>
  <c r="B31"/>
  <c r="C31" s="1"/>
  <c r="C32" l="1"/>
  <c r="I3" s="1"/>
  <c r="J3" s="1"/>
</calcChain>
</file>

<file path=xl/sharedStrings.xml><?xml version="1.0" encoding="utf-8"?>
<sst xmlns="http://schemas.openxmlformats.org/spreadsheetml/2006/main" count="41" uniqueCount="33">
  <si>
    <t>Vazão Q (m³/s)</t>
  </si>
  <si>
    <t>C</t>
  </si>
  <si>
    <t>Vazão Q (L/min)</t>
  </si>
  <si>
    <t>Vazão Q (m³/h)</t>
  </si>
  <si>
    <t>D1 (m)</t>
  </si>
  <si>
    <t>D2 (m)</t>
  </si>
  <si>
    <t>Comprimento linear</t>
  </si>
  <si>
    <t>Comprimento equivalente</t>
  </si>
  <si>
    <t>Considerou-se:</t>
  </si>
  <si>
    <t>joelho de 90</t>
  </si>
  <si>
    <t>registro de gaveta</t>
  </si>
  <si>
    <t>válvula de retenção vert.</t>
  </si>
  <si>
    <t>Tê saída lateral</t>
  </si>
  <si>
    <t>curva de 45</t>
  </si>
  <si>
    <t>Comprimento Total</t>
  </si>
  <si>
    <t>Perda de carga unitária</t>
  </si>
  <si>
    <t xml:space="preserve">J1 = </t>
  </si>
  <si>
    <t xml:space="preserve">J2 = </t>
  </si>
  <si>
    <t>perda de carga total</t>
  </si>
  <si>
    <t>Para Trecho de 65mm</t>
  </si>
  <si>
    <t>J total</t>
  </si>
  <si>
    <t>P requerida</t>
  </si>
  <si>
    <t>Desnível</t>
  </si>
  <si>
    <t>Hm total</t>
  </si>
  <si>
    <t>Bomba</t>
  </si>
  <si>
    <t>KSB</t>
  </si>
  <si>
    <t>DANCOR</t>
  </si>
  <si>
    <t>32-160R</t>
  </si>
  <si>
    <t>Rotor</t>
  </si>
  <si>
    <t>Rend.</t>
  </si>
  <si>
    <t>P (CV)</t>
  </si>
  <si>
    <t>646MJM/TJM</t>
  </si>
  <si>
    <t>Para Trecho de 100 mm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</si>
</sst>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H17" sqref="H17"/>
    </sheetView>
  </sheetViews>
  <sheetFormatPr defaultRowHeight="15"/>
  <cols>
    <col min="1" max="1" width="24.140625" customWidth="1"/>
    <col min="3" max="3" width="20.42578125" customWidth="1"/>
    <col min="6" max="6" width="10.140625" customWidth="1"/>
    <col min="7" max="7" width="14.140625" customWidth="1"/>
    <col min="9" max="9" width="7.42578125" customWidth="1"/>
  </cols>
  <sheetData>
    <row r="1" spans="1:10">
      <c r="A1" t="s">
        <v>2</v>
      </c>
      <c r="B1">
        <v>400</v>
      </c>
    </row>
    <row r="2" spans="1:10">
      <c r="A2" t="s">
        <v>3</v>
      </c>
      <c r="B2">
        <f>B1/1000*60</f>
        <v>24</v>
      </c>
      <c r="F2" s="3"/>
      <c r="G2" s="3" t="s">
        <v>21</v>
      </c>
      <c r="H2" s="3" t="s">
        <v>22</v>
      </c>
      <c r="I2" s="3" t="s">
        <v>20</v>
      </c>
      <c r="J2" s="3" t="s">
        <v>23</v>
      </c>
    </row>
    <row r="3" spans="1:10">
      <c r="A3" t="s">
        <v>0</v>
      </c>
      <c r="B3">
        <f>B1/1000/60</f>
        <v>6.6666666666666671E-3</v>
      </c>
      <c r="F3" s="3" t="s">
        <v>23</v>
      </c>
      <c r="G3" s="3">
        <v>40</v>
      </c>
      <c r="H3" s="3">
        <v>7.6</v>
      </c>
      <c r="I3" s="4">
        <f>C32</f>
        <v>6.6648358597796342</v>
      </c>
      <c r="J3" s="5">
        <f>G3+I3-H3</f>
        <v>39.064835859779635</v>
      </c>
    </row>
    <row r="4" spans="1:10">
      <c r="A4" t="s">
        <v>1</v>
      </c>
      <c r="B4">
        <v>120</v>
      </c>
    </row>
    <row r="5" spans="1:10">
      <c r="A5" t="s">
        <v>4</v>
      </c>
      <c r="B5">
        <v>0.1016</v>
      </c>
    </row>
    <row r="6" spans="1:10">
      <c r="A6" t="s">
        <v>5</v>
      </c>
      <c r="B6">
        <v>6.5000000000000002E-2</v>
      </c>
    </row>
    <row r="7" spans="1:10">
      <c r="F7" t="s">
        <v>24</v>
      </c>
      <c r="H7" t="s">
        <v>28</v>
      </c>
      <c r="I7" t="s">
        <v>29</v>
      </c>
      <c r="J7" t="s">
        <v>30</v>
      </c>
    </row>
    <row r="8" spans="1:10">
      <c r="A8" t="s">
        <v>32</v>
      </c>
      <c r="F8" t="s">
        <v>25</v>
      </c>
      <c r="G8" t="s">
        <v>27</v>
      </c>
      <c r="H8">
        <v>154</v>
      </c>
      <c r="J8">
        <v>7.5</v>
      </c>
    </row>
    <row r="9" spans="1:10">
      <c r="F9" t="s">
        <v>26</v>
      </c>
      <c r="G9" t="s">
        <v>31</v>
      </c>
      <c r="H9">
        <v>155</v>
      </c>
      <c r="I9">
        <v>55</v>
      </c>
      <c r="J9">
        <v>7.5</v>
      </c>
    </row>
    <row r="10" spans="1:10">
      <c r="A10" t="s">
        <v>6</v>
      </c>
      <c r="B10">
        <f>87.26+15.75+30.33+18.57+24.53</f>
        <v>176.44</v>
      </c>
    </row>
    <row r="11" spans="1:10">
      <c r="A11" t="s">
        <v>7</v>
      </c>
      <c r="B11">
        <f>B14*C14+B15*C15+B16*C16+B17*C17+B18*C18</f>
        <v>31.200000000000003</v>
      </c>
    </row>
    <row r="12" spans="1:10">
      <c r="A12" t="s">
        <v>14</v>
      </c>
      <c r="B12">
        <f>B10+B11</f>
        <v>207.64</v>
      </c>
    </row>
    <row r="13" spans="1:10">
      <c r="A13" t="s">
        <v>8</v>
      </c>
    </row>
    <row r="14" spans="1:10">
      <c r="A14" t="s">
        <v>11</v>
      </c>
      <c r="B14">
        <v>1</v>
      </c>
      <c r="C14">
        <v>9.6999999999999993</v>
      </c>
    </row>
    <row r="15" spans="1:10">
      <c r="A15" t="s">
        <v>10</v>
      </c>
      <c r="B15">
        <v>1</v>
      </c>
      <c r="C15">
        <v>0.5</v>
      </c>
    </row>
    <row r="16" spans="1:10">
      <c r="A16" t="s">
        <v>9</v>
      </c>
      <c r="B16">
        <v>4</v>
      </c>
      <c r="C16">
        <v>2.5</v>
      </c>
    </row>
    <row r="17" spans="1:3">
      <c r="A17" t="s">
        <v>12</v>
      </c>
      <c r="B17">
        <v>2</v>
      </c>
      <c r="C17">
        <v>5.2</v>
      </c>
    </row>
    <row r="18" spans="1:3">
      <c r="A18" t="s">
        <v>13</v>
      </c>
      <c r="B18">
        <v>1</v>
      </c>
      <c r="C18">
        <v>0.6</v>
      </c>
    </row>
    <row r="20" spans="1:3">
      <c r="A20" t="s">
        <v>19</v>
      </c>
    </row>
    <row r="22" spans="1:3">
      <c r="A22" t="s">
        <v>6</v>
      </c>
      <c r="B22">
        <v>36.76</v>
      </c>
    </row>
    <row r="23" spans="1:3">
      <c r="A23" t="s">
        <v>7</v>
      </c>
      <c r="B23">
        <f>B26*C26+B27*C27</f>
        <v>16.899999999999999</v>
      </c>
    </row>
    <row r="24" spans="1:3">
      <c r="A24" t="s">
        <v>14</v>
      </c>
      <c r="B24">
        <f>B22+B23</f>
        <v>53.66</v>
      </c>
    </row>
    <row r="25" spans="1:3">
      <c r="A25" t="s">
        <v>8</v>
      </c>
    </row>
    <row r="26" spans="1:3">
      <c r="A26" t="s">
        <v>9</v>
      </c>
      <c r="B26">
        <v>2</v>
      </c>
      <c r="C26">
        <v>2</v>
      </c>
    </row>
    <row r="27" spans="1:3">
      <c r="A27" t="s">
        <v>12</v>
      </c>
      <c r="B27">
        <v>3</v>
      </c>
      <c r="C27">
        <v>4.3</v>
      </c>
    </row>
    <row r="29" spans="1:3">
      <c r="A29" t="s">
        <v>15</v>
      </c>
      <c r="C29" t="s">
        <v>18</v>
      </c>
    </row>
    <row r="30" spans="1:3">
      <c r="A30" t="s">
        <v>16</v>
      </c>
      <c r="B30" s="1">
        <f>10.643*($B$3^1.85)*($B$4^-1.85)*(B5^-4.87)</f>
        <v>9.8002593764017973E-3</v>
      </c>
      <c r="C30" s="1">
        <f>B30*B12</f>
        <v>2.0349258569160691</v>
      </c>
    </row>
    <row r="31" spans="1:3">
      <c r="A31" t="s">
        <v>17</v>
      </c>
      <c r="B31" s="1">
        <f>10.643*($B$3^1.85)*($B$4^-1.85)*(B6^-4.87)</f>
        <v>8.6282333262459293E-2</v>
      </c>
      <c r="C31" s="2">
        <f>B31*B24</f>
        <v>4.6299100028635651</v>
      </c>
    </row>
    <row r="32" spans="1:3">
      <c r="A32" t="s">
        <v>20</v>
      </c>
      <c r="C32" s="2">
        <f>C30+C31</f>
        <v>6.6648358597796342</v>
      </c>
    </row>
  </sheetData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2017-06-07T12:11:04Z</dcterms:modified>
</cp:coreProperties>
</file>